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grid-my.sharepoint.com/personal/kirsi_salmivaara_fingrid_fi/Documents/Työpöytä/temp/"/>
    </mc:Choice>
  </mc:AlternateContent>
  <xr:revisionPtr revIDLastSave="4" documentId="8_{3F56DCBE-64A8-42E7-9D73-EB1EE7F17707}" xr6:coauthVersionLast="47" xr6:coauthVersionMax="47" xr10:uidLastSave="{21B0A277-CD0F-40A0-B624-F85CC4896F36}"/>
  <bookViews>
    <workbookView xWindow="-110" yWindow="-110" windowWidth="19420" windowHeight="10420" xr2:uid="{0A28B8D5-8FC2-4F0B-83DA-1230221050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<sst xmlns="http://schemas.openxmlformats.org/spreadsheetml/2006/main" count="195" uniqueCount="111">
  <si>
    <t>Name</t>
  </si>
  <si>
    <t>GSRN</t>
  </si>
  <si>
    <t>Capacity(MW)</t>
  </si>
  <si>
    <t>Technology</t>
  </si>
  <si>
    <t>Owner(s)</t>
  </si>
  <si>
    <t>Location</t>
  </si>
  <si>
    <t>Commission date</t>
  </si>
  <si>
    <t>Alasorsa, Sorsakosken voimalaitos</t>
  </si>
  <si>
    <t>Hydro-electric head installations</t>
  </si>
  <si>
    <t>Savon Voima Oyj</t>
  </si>
  <si>
    <t>Sorsakoski</t>
  </si>
  <si>
    <t>Albert</t>
  </si>
  <si>
    <t>Wind</t>
  </si>
  <si>
    <t>Ålands Vindenergi Andelslag</t>
  </si>
  <si>
    <t>Föglö</t>
  </si>
  <si>
    <t>Altai</t>
  </si>
  <si>
    <t>Vårdö</t>
  </si>
  <si>
    <t>Askala</t>
  </si>
  <si>
    <t>Koskienergia Koskivoima Oy</t>
  </si>
  <si>
    <t>Paimio</t>
  </si>
  <si>
    <t>Ediskoski</t>
  </si>
  <si>
    <t>Oy Mankala Ab</t>
  </si>
  <si>
    <t>Pyhtää</t>
  </si>
  <si>
    <t>Haapakoski</t>
  </si>
  <si>
    <t>Koskienergia Oy</t>
  </si>
  <si>
    <t>Haapavesi</t>
  </si>
  <si>
    <t>Hammarfallet</t>
  </si>
  <si>
    <t>Oy Herrfors Ab</t>
  </si>
  <si>
    <t>Kimo</t>
  </si>
  <si>
    <t>Herrfors</t>
  </si>
  <si>
    <t>Kållby</t>
  </si>
  <si>
    <t>Hourunkoski Lapua</t>
  </si>
  <si>
    <t>Karhunkylä</t>
  </si>
  <si>
    <t>Hourunkoski Pyhäjoki</t>
  </si>
  <si>
    <t>Pyhäjoki</t>
  </si>
  <si>
    <t>Huopanankoski</t>
  </si>
  <si>
    <t>Ii Laitakari</t>
  </si>
  <si>
    <t>Lumituuli Oy</t>
  </si>
  <si>
    <t>Ii</t>
  </si>
  <si>
    <t>Jyllinkosken vesivoimalaitos</t>
  </si>
  <si>
    <t>Vatajankosken Sähkö Oy</t>
  </si>
  <si>
    <t>Honkajoki</t>
  </si>
  <si>
    <t>Kalliokoski Jämsä</t>
  </si>
  <si>
    <t>Koskenpää</t>
  </si>
  <si>
    <t>Kalliokoski PVI</t>
  </si>
  <si>
    <t>Vesikoski</t>
  </si>
  <si>
    <t>Kannuskosken vesivoimalaitos</t>
  </si>
  <si>
    <t>KSS Energia Oy</t>
  </si>
  <si>
    <t>Kannuskoski</t>
  </si>
  <si>
    <t>Keravan Aurinkovoimala</t>
  </si>
  <si>
    <t>Solar</t>
  </si>
  <si>
    <t>Keravan Energia Oy</t>
  </si>
  <si>
    <t>KERAVA</t>
  </si>
  <si>
    <t>Kivikon aurinkovoimala</t>
  </si>
  <si>
    <t>Helen Oy</t>
  </si>
  <si>
    <t>Helsinki</t>
  </si>
  <si>
    <t>Loimaan Aurinkovoimala</t>
  </si>
  <si>
    <t>Sallila Energia Oy</t>
  </si>
  <si>
    <t>Loimaa</t>
  </si>
  <si>
    <t>Makkarakoski 1 &amp; 2</t>
  </si>
  <si>
    <t>A. Ahlström Kiinteistöt Oy</t>
  </si>
  <si>
    <t>Noormarkku</t>
  </si>
  <si>
    <t>Mika</t>
  </si>
  <si>
    <t>Kökar</t>
  </si>
  <si>
    <t>Mäkelänkankaan aurinkovoimala</t>
  </si>
  <si>
    <t>Etelä Suomen Voima</t>
  </si>
  <si>
    <t>Hamina</t>
  </si>
  <si>
    <t>Mäkelänkoski Lapua</t>
  </si>
  <si>
    <t>Tiistenjoki</t>
  </si>
  <si>
    <t>Oskar</t>
  </si>
  <si>
    <t>Ålands vindkraft AB</t>
  </si>
  <si>
    <t>Mariehamn</t>
  </si>
  <si>
    <t>Patana</t>
  </si>
  <si>
    <t>Vetelin Energia Oy</t>
  </si>
  <si>
    <t>Veteli</t>
  </si>
  <si>
    <t>Pihlajamaa</t>
  </si>
  <si>
    <t>Pintamo</t>
  </si>
  <si>
    <t>Pirttikosken vesivoimalaitos</t>
  </si>
  <si>
    <t>Killin Voima Oy</t>
  </si>
  <si>
    <t>Kaustinen</t>
  </si>
  <si>
    <t>Pitkäkosken vedenpuhdistuslaitoksen aurinkovoimala</t>
  </si>
  <si>
    <t>HSY Helsingin seudun ympäristöpalvelut</t>
  </si>
  <si>
    <t>Pitkäkosken vesivoimalaitos</t>
  </si>
  <si>
    <t>Posion voimalaitos 1</t>
  </si>
  <si>
    <t>Thermal</t>
  </si>
  <si>
    <t>Posion Vesi ja Lämpö Oy</t>
  </si>
  <si>
    <t>Posio</t>
  </si>
  <si>
    <t>Puuppola</t>
  </si>
  <si>
    <t>Pöyry</t>
  </si>
  <si>
    <t>Revonlahti</t>
  </si>
  <si>
    <t>Ruukki</t>
  </si>
  <si>
    <t>Ryöttö</t>
  </si>
  <si>
    <t>Ähtäri</t>
  </si>
  <si>
    <t>Salahmin voimalaitos</t>
  </si>
  <si>
    <t>Vieremä</t>
  </si>
  <si>
    <t>Sun Mikkeli</t>
  </si>
  <si>
    <t>Etelä-Savon Energia Oy</t>
  </si>
  <si>
    <t>Mikkeli</t>
  </si>
  <si>
    <t>Suvilahden aurinkovoimala</t>
  </si>
  <si>
    <t>Taivalkoski</t>
  </si>
  <si>
    <t>Vatajankosken vesivoimalaitos</t>
  </si>
  <si>
    <t>Viannan voimalaitos</t>
  </si>
  <si>
    <t>Maaninka</t>
  </si>
  <si>
    <t>Viikinmäen jätevedenpuhdistamon aurinkovoimala</t>
  </si>
  <si>
    <t>Vuolteen voimalaitos</t>
  </si>
  <si>
    <t>Alastaro</t>
  </si>
  <si>
    <t>Vuorilinnan Voima</t>
  </si>
  <si>
    <t>Visinfloy Oy</t>
  </si>
  <si>
    <t>Koski, Salo</t>
  </si>
  <si>
    <t>Vääräkoski</t>
  </si>
  <si>
    <t>Yläsorsa, Sorsakosken voimalaitos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</si>
</sst>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4585D-2FFA-4E2E-A2C6-2A5F29DDDD68}">
  <dimension ref="A1:G50"/>
  <sheetViews>
    <sheetView tabSelected="1" workbookViewId="0">
      <selection activeCell="A3" sqref="A3"/>
    </sheetView>
  </sheetViews>
  <sheetFormatPr defaultRowHeight="14.5" x14ac:dyDescent="0.35"/>
  <cols>
    <col min="1" max="1" width="50" bestFit="1" customWidth="1"/>
    <col min="2" max="2" width="19.26953125" style="1" bestFit="1" customWidth="1"/>
    <col min="3" max="3" width="12.81640625" bestFit="1" customWidth="1"/>
    <col min="4" max="4" width="30.453125" bestFit="1" customWidth="1"/>
    <col min="5" max="5" width="37.453125" bestFit="1" customWidth="1"/>
    <col min="6" max="6" width="13.81640625" bestFit="1" customWidth="1"/>
    <col min="7" max="7" width="16.453125" bestFit="1" customWidth="1"/>
    <col min="257" max="257" width="45.81640625" bestFit="1" customWidth="1"/>
    <col min="258" max="258" width="19.26953125" bestFit="1" customWidth="1"/>
    <col min="259" max="259" width="12.81640625" bestFit="1" customWidth="1"/>
    <col min="260" max="260" width="28" bestFit="1" customWidth="1"/>
    <col min="261" max="261" width="35.26953125" bestFit="1" customWidth="1"/>
    <col min="262" max="262" width="13.81640625" bestFit="1" customWidth="1"/>
    <col min="263" max="263" width="15.54296875" bestFit="1" customWidth="1"/>
    <col min="513" max="513" width="45.81640625" bestFit="1" customWidth="1"/>
    <col min="514" max="514" width="19.26953125" bestFit="1" customWidth="1"/>
    <col min="515" max="515" width="12.81640625" bestFit="1" customWidth="1"/>
    <col min="516" max="516" width="28" bestFit="1" customWidth="1"/>
    <col min="517" max="517" width="35.26953125" bestFit="1" customWidth="1"/>
    <col min="518" max="518" width="13.81640625" bestFit="1" customWidth="1"/>
    <col min="519" max="519" width="15.54296875" bestFit="1" customWidth="1"/>
    <col min="769" max="769" width="45.81640625" bestFit="1" customWidth="1"/>
    <col min="770" max="770" width="19.26953125" bestFit="1" customWidth="1"/>
    <col min="771" max="771" width="12.81640625" bestFit="1" customWidth="1"/>
    <col min="772" max="772" width="28" bestFit="1" customWidth="1"/>
    <col min="773" max="773" width="35.26953125" bestFit="1" customWidth="1"/>
    <col min="774" max="774" width="13.81640625" bestFit="1" customWidth="1"/>
    <col min="775" max="775" width="15.54296875" bestFit="1" customWidth="1"/>
    <col min="1025" max="1025" width="45.81640625" bestFit="1" customWidth="1"/>
    <col min="1026" max="1026" width="19.26953125" bestFit="1" customWidth="1"/>
    <col min="1027" max="1027" width="12.81640625" bestFit="1" customWidth="1"/>
    <col min="1028" max="1028" width="28" bestFit="1" customWidth="1"/>
    <col min="1029" max="1029" width="35.26953125" bestFit="1" customWidth="1"/>
    <col min="1030" max="1030" width="13.81640625" bestFit="1" customWidth="1"/>
    <col min="1031" max="1031" width="15.54296875" bestFit="1" customWidth="1"/>
    <col min="1281" max="1281" width="45.81640625" bestFit="1" customWidth="1"/>
    <col min="1282" max="1282" width="19.26953125" bestFit="1" customWidth="1"/>
    <col min="1283" max="1283" width="12.81640625" bestFit="1" customWidth="1"/>
    <col min="1284" max="1284" width="28" bestFit="1" customWidth="1"/>
    <col min="1285" max="1285" width="35.26953125" bestFit="1" customWidth="1"/>
    <col min="1286" max="1286" width="13.81640625" bestFit="1" customWidth="1"/>
    <col min="1287" max="1287" width="15.54296875" bestFit="1" customWidth="1"/>
    <col min="1537" max="1537" width="45.81640625" bestFit="1" customWidth="1"/>
    <col min="1538" max="1538" width="19.26953125" bestFit="1" customWidth="1"/>
    <col min="1539" max="1539" width="12.81640625" bestFit="1" customWidth="1"/>
    <col min="1540" max="1540" width="28" bestFit="1" customWidth="1"/>
    <col min="1541" max="1541" width="35.26953125" bestFit="1" customWidth="1"/>
    <col min="1542" max="1542" width="13.81640625" bestFit="1" customWidth="1"/>
    <col min="1543" max="1543" width="15.54296875" bestFit="1" customWidth="1"/>
    <col min="1793" max="1793" width="45.81640625" bestFit="1" customWidth="1"/>
    <col min="1794" max="1794" width="19.26953125" bestFit="1" customWidth="1"/>
    <col min="1795" max="1795" width="12.81640625" bestFit="1" customWidth="1"/>
    <col min="1796" max="1796" width="28" bestFit="1" customWidth="1"/>
    <col min="1797" max="1797" width="35.26953125" bestFit="1" customWidth="1"/>
    <col min="1798" max="1798" width="13.81640625" bestFit="1" customWidth="1"/>
    <col min="1799" max="1799" width="15.54296875" bestFit="1" customWidth="1"/>
    <col min="2049" max="2049" width="45.81640625" bestFit="1" customWidth="1"/>
    <col min="2050" max="2050" width="19.26953125" bestFit="1" customWidth="1"/>
    <col min="2051" max="2051" width="12.81640625" bestFit="1" customWidth="1"/>
    <col min="2052" max="2052" width="28" bestFit="1" customWidth="1"/>
    <col min="2053" max="2053" width="35.26953125" bestFit="1" customWidth="1"/>
    <col min="2054" max="2054" width="13.81640625" bestFit="1" customWidth="1"/>
    <col min="2055" max="2055" width="15.54296875" bestFit="1" customWidth="1"/>
    <col min="2305" max="2305" width="45.81640625" bestFit="1" customWidth="1"/>
    <col min="2306" max="2306" width="19.26953125" bestFit="1" customWidth="1"/>
    <col min="2307" max="2307" width="12.81640625" bestFit="1" customWidth="1"/>
    <col min="2308" max="2308" width="28" bestFit="1" customWidth="1"/>
    <col min="2309" max="2309" width="35.26953125" bestFit="1" customWidth="1"/>
    <col min="2310" max="2310" width="13.81640625" bestFit="1" customWidth="1"/>
    <col min="2311" max="2311" width="15.54296875" bestFit="1" customWidth="1"/>
    <col min="2561" max="2561" width="45.81640625" bestFit="1" customWidth="1"/>
    <col min="2562" max="2562" width="19.26953125" bestFit="1" customWidth="1"/>
    <col min="2563" max="2563" width="12.81640625" bestFit="1" customWidth="1"/>
    <col min="2564" max="2564" width="28" bestFit="1" customWidth="1"/>
    <col min="2565" max="2565" width="35.26953125" bestFit="1" customWidth="1"/>
    <col min="2566" max="2566" width="13.81640625" bestFit="1" customWidth="1"/>
    <col min="2567" max="2567" width="15.54296875" bestFit="1" customWidth="1"/>
    <col min="2817" max="2817" width="45.81640625" bestFit="1" customWidth="1"/>
    <col min="2818" max="2818" width="19.26953125" bestFit="1" customWidth="1"/>
    <col min="2819" max="2819" width="12.81640625" bestFit="1" customWidth="1"/>
    <col min="2820" max="2820" width="28" bestFit="1" customWidth="1"/>
    <col min="2821" max="2821" width="35.26953125" bestFit="1" customWidth="1"/>
    <col min="2822" max="2822" width="13.81640625" bestFit="1" customWidth="1"/>
    <col min="2823" max="2823" width="15.54296875" bestFit="1" customWidth="1"/>
    <col min="3073" max="3073" width="45.81640625" bestFit="1" customWidth="1"/>
    <col min="3074" max="3074" width="19.26953125" bestFit="1" customWidth="1"/>
    <col min="3075" max="3075" width="12.81640625" bestFit="1" customWidth="1"/>
    <col min="3076" max="3076" width="28" bestFit="1" customWidth="1"/>
    <col min="3077" max="3077" width="35.26953125" bestFit="1" customWidth="1"/>
    <col min="3078" max="3078" width="13.81640625" bestFit="1" customWidth="1"/>
    <col min="3079" max="3079" width="15.54296875" bestFit="1" customWidth="1"/>
    <col min="3329" max="3329" width="45.81640625" bestFit="1" customWidth="1"/>
    <col min="3330" max="3330" width="19.26953125" bestFit="1" customWidth="1"/>
    <col min="3331" max="3331" width="12.81640625" bestFit="1" customWidth="1"/>
    <col min="3332" max="3332" width="28" bestFit="1" customWidth="1"/>
    <col min="3333" max="3333" width="35.26953125" bestFit="1" customWidth="1"/>
    <col min="3334" max="3334" width="13.81640625" bestFit="1" customWidth="1"/>
    <col min="3335" max="3335" width="15.54296875" bestFit="1" customWidth="1"/>
    <col min="3585" max="3585" width="45.81640625" bestFit="1" customWidth="1"/>
    <col min="3586" max="3586" width="19.26953125" bestFit="1" customWidth="1"/>
    <col min="3587" max="3587" width="12.81640625" bestFit="1" customWidth="1"/>
    <col min="3588" max="3588" width="28" bestFit="1" customWidth="1"/>
    <col min="3589" max="3589" width="35.26953125" bestFit="1" customWidth="1"/>
    <col min="3590" max="3590" width="13.81640625" bestFit="1" customWidth="1"/>
    <col min="3591" max="3591" width="15.54296875" bestFit="1" customWidth="1"/>
    <col min="3841" max="3841" width="45.81640625" bestFit="1" customWidth="1"/>
    <col min="3842" max="3842" width="19.26953125" bestFit="1" customWidth="1"/>
    <col min="3843" max="3843" width="12.81640625" bestFit="1" customWidth="1"/>
    <col min="3844" max="3844" width="28" bestFit="1" customWidth="1"/>
    <col min="3845" max="3845" width="35.26953125" bestFit="1" customWidth="1"/>
    <col min="3846" max="3846" width="13.81640625" bestFit="1" customWidth="1"/>
    <col min="3847" max="3847" width="15.54296875" bestFit="1" customWidth="1"/>
    <col min="4097" max="4097" width="45.81640625" bestFit="1" customWidth="1"/>
    <col min="4098" max="4098" width="19.26953125" bestFit="1" customWidth="1"/>
    <col min="4099" max="4099" width="12.81640625" bestFit="1" customWidth="1"/>
    <col min="4100" max="4100" width="28" bestFit="1" customWidth="1"/>
    <col min="4101" max="4101" width="35.26953125" bestFit="1" customWidth="1"/>
    <col min="4102" max="4102" width="13.81640625" bestFit="1" customWidth="1"/>
    <col min="4103" max="4103" width="15.54296875" bestFit="1" customWidth="1"/>
    <col min="4353" max="4353" width="45.81640625" bestFit="1" customWidth="1"/>
    <col min="4354" max="4354" width="19.26953125" bestFit="1" customWidth="1"/>
    <col min="4355" max="4355" width="12.81640625" bestFit="1" customWidth="1"/>
    <col min="4356" max="4356" width="28" bestFit="1" customWidth="1"/>
    <col min="4357" max="4357" width="35.26953125" bestFit="1" customWidth="1"/>
    <col min="4358" max="4358" width="13.81640625" bestFit="1" customWidth="1"/>
    <col min="4359" max="4359" width="15.54296875" bestFit="1" customWidth="1"/>
    <col min="4609" max="4609" width="45.81640625" bestFit="1" customWidth="1"/>
    <col min="4610" max="4610" width="19.26953125" bestFit="1" customWidth="1"/>
    <col min="4611" max="4611" width="12.81640625" bestFit="1" customWidth="1"/>
    <col min="4612" max="4612" width="28" bestFit="1" customWidth="1"/>
    <col min="4613" max="4613" width="35.26953125" bestFit="1" customWidth="1"/>
    <col min="4614" max="4614" width="13.81640625" bestFit="1" customWidth="1"/>
    <col min="4615" max="4615" width="15.54296875" bestFit="1" customWidth="1"/>
    <col min="4865" max="4865" width="45.81640625" bestFit="1" customWidth="1"/>
    <col min="4866" max="4866" width="19.26953125" bestFit="1" customWidth="1"/>
    <col min="4867" max="4867" width="12.81640625" bestFit="1" customWidth="1"/>
    <col min="4868" max="4868" width="28" bestFit="1" customWidth="1"/>
    <col min="4869" max="4869" width="35.26953125" bestFit="1" customWidth="1"/>
    <col min="4870" max="4870" width="13.81640625" bestFit="1" customWidth="1"/>
    <col min="4871" max="4871" width="15.54296875" bestFit="1" customWidth="1"/>
    <col min="5121" max="5121" width="45.81640625" bestFit="1" customWidth="1"/>
    <col min="5122" max="5122" width="19.26953125" bestFit="1" customWidth="1"/>
    <col min="5123" max="5123" width="12.81640625" bestFit="1" customWidth="1"/>
    <col min="5124" max="5124" width="28" bestFit="1" customWidth="1"/>
    <col min="5125" max="5125" width="35.26953125" bestFit="1" customWidth="1"/>
    <col min="5126" max="5126" width="13.81640625" bestFit="1" customWidth="1"/>
    <col min="5127" max="5127" width="15.54296875" bestFit="1" customWidth="1"/>
    <col min="5377" max="5377" width="45.81640625" bestFit="1" customWidth="1"/>
    <col min="5378" max="5378" width="19.26953125" bestFit="1" customWidth="1"/>
    <col min="5379" max="5379" width="12.81640625" bestFit="1" customWidth="1"/>
    <col min="5380" max="5380" width="28" bestFit="1" customWidth="1"/>
    <col min="5381" max="5381" width="35.26953125" bestFit="1" customWidth="1"/>
    <col min="5382" max="5382" width="13.81640625" bestFit="1" customWidth="1"/>
    <col min="5383" max="5383" width="15.54296875" bestFit="1" customWidth="1"/>
    <col min="5633" max="5633" width="45.81640625" bestFit="1" customWidth="1"/>
    <col min="5634" max="5634" width="19.26953125" bestFit="1" customWidth="1"/>
    <col min="5635" max="5635" width="12.81640625" bestFit="1" customWidth="1"/>
    <col min="5636" max="5636" width="28" bestFit="1" customWidth="1"/>
    <col min="5637" max="5637" width="35.26953125" bestFit="1" customWidth="1"/>
    <col min="5638" max="5638" width="13.81640625" bestFit="1" customWidth="1"/>
    <col min="5639" max="5639" width="15.54296875" bestFit="1" customWidth="1"/>
    <col min="5889" max="5889" width="45.81640625" bestFit="1" customWidth="1"/>
    <col min="5890" max="5890" width="19.26953125" bestFit="1" customWidth="1"/>
    <col min="5891" max="5891" width="12.81640625" bestFit="1" customWidth="1"/>
    <col min="5892" max="5892" width="28" bestFit="1" customWidth="1"/>
    <col min="5893" max="5893" width="35.26953125" bestFit="1" customWidth="1"/>
    <col min="5894" max="5894" width="13.81640625" bestFit="1" customWidth="1"/>
    <col min="5895" max="5895" width="15.54296875" bestFit="1" customWidth="1"/>
    <col min="6145" max="6145" width="45.81640625" bestFit="1" customWidth="1"/>
    <col min="6146" max="6146" width="19.26953125" bestFit="1" customWidth="1"/>
    <col min="6147" max="6147" width="12.81640625" bestFit="1" customWidth="1"/>
    <col min="6148" max="6148" width="28" bestFit="1" customWidth="1"/>
    <col min="6149" max="6149" width="35.26953125" bestFit="1" customWidth="1"/>
    <col min="6150" max="6150" width="13.81640625" bestFit="1" customWidth="1"/>
    <col min="6151" max="6151" width="15.54296875" bestFit="1" customWidth="1"/>
    <col min="6401" max="6401" width="45.81640625" bestFit="1" customWidth="1"/>
    <col min="6402" max="6402" width="19.26953125" bestFit="1" customWidth="1"/>
    <col min="6403" max="6403" width="12.81640625" bestFit="1" customWidth="1"/>
    <col min="6404" max="6404" width="28" bestFit="1" customWidth="1"/>
    <col min="6405" max="6405" width="35.26953125" bestFit="1" customWidth="1"/>
    <col min="6406" max="6406" width="13.81640625" bestFit="1" customWidth="1"/>
    <col min="6407" max="6407" width="15.54296875" bestFit="1" customWidth="1"/>
    <col min="6657" max="6657" width="45.81640625" bestFit="1" customWidth="1"/>
    <col min="6658" max="6658" width="19.26953125" bestFit="1" customWidth="1"/>
    <col min="6659" max="6659" width="12.81640625" bestFit="1" customWidth="1"/>
    <col min="6660" max="6660" width="28" bestFit="1" customWidth="1"/>
    <col min="6661" max="6661" width="35.26953125" bestFit="1" customWidth="1"/>
    <col min="6662" max="6662" width="13.81640625" bestFit="1" customWidth="1"/>
    <col min="6663" max="6663" width="15.54296875" bestFit="1" customWidth="1"/>
    <col min="6913" max="6913" width="45.81640625" bestFit="1" customWidth="1"/>
    <col min="6914" max="6914" width="19.26953125" bestFit="1" customWidth="1"/>
    <col min="6915" max="6915" width="12.81640625" bestFit="1" customWidth="1"/>
    <col min="6916" max="6916" width="28" bestFit="1" customWidth="1"/>
    <col min="6917" max="6917" width="35.26953125" bestFit="1" customWidth="1"/>
    <col min="6918" max="6918" width="13.81640625" bestFit="1" customWidth="1"/>
    <col min="6919" max="6919" width="15.54296875" bestFit="1" customWidth="1"/>
    <col min="7169" max="7169" width="45.81640625" bestFit="1" customWidth="1"/>
    <col min="7170" max="7170" width="19.26953125" bestFit="1" customWidth="1"/>
    <col min="7171" max="7171" width="12.81640625" bestFit="1" customWidth="1"/>
    <col min="7172" max="7172" width="28" bestFit="1" customWidth="1"/>
    <col min="7173" max="7173" width="35.26953125" bestFit="1" customWidth="1"/>
    <col min="7174" max="7174" width="13.81640625" bestFit="1" customWidth="1"/>
    <col min="7175" max="7175" width="15.54296875" bestFit="1" customWidth="1"/>
    <col min="7425" max="7425" width="45.81640625" bestFit="1" customWidth="1"/>
    <col min="7426" max="7426" width="19.26953125" bestFit="1" customWidth="1"/>
    <col min="7427" max="7427" width="12.81640625" bestFit="1" customWidth="1"/>
    <col min="7428" max="7428" width="28" bestFit="1" customWidth="1"/>
    <col min="7429" max="7429" width="35.26953125" bestFit="1" customWidth="1"/>
    <col min="7430" max="7430" width="13.81640625" bestFit="1" customWidth="1"/>
    <col min="7431" max="7431" width="15.54296875" bestFit="1" customWidth="1"/>
    <col min="7681" max="7681" width="45.81640625" bestFit="1" customWidth="1"/>
    <col min="7682" max="7682" width="19.26953125" bestFit="1" customWidth="1"/>
    <col min="7683" max="7683" width="12.81640625" bestFit="1" customWidth="1"/>
    <col min="7684" max="7684" width="28" bestFit="1" customWidth="1"/>
    <col min="7685" max="7685" width="35.26953125" bestFit="1" customWidth="1"/>
    <col min="7686" max="7686" width="13.81640625" bestFit="1" customWidth="1"/>
    <col min="7687" max="7687" width="15.54296875" bestFit="1" customWidth="1"/>
    <col min="7937" max="7937" width="45.81640625" bestFit="1" customWidth="1"/>
    <col min="7938" max="7938" width="19.26953125" bestFit="1" customWidth="1"/>
    <col min="7939" max="7939" width="12.81640625" bestFit="1" customWidth="1"/>
    <col min="7940" max="7940" width="28" bestFit="1" customWidth="1"/>
    <col min="7941" max="7941" width="35.26953125" bestFit="1" customWidth="1"/>
    <col min="7942" max="7942" width="13.81640625" bestFit="1" customWidth="1"/>
    <col min="7943" max="7943" width="15.54296875" bestFit="1" customWidth="1"/>
    <col min="8193" max="8193" width="45.81640625" bestFit="1" customWidth="1"/>
    <col min="8194" max="8194" width="19.26953125" bestFit="1" customWidth="1"/>
    <col min="8195" max="8195" width="12.81640625" bestFit="1" customWidth="1"/>
    <col min="8196" max="8196" width="28" bestFit="1" customWidth="1"/>
    <col min="8197" max="8197" width="35.26953125" bestFit="1" customWidth="1"/>
    <col min="8198" max="8198" width="13.81640625" bestFit="1" customWidth="1"/>
    <col min="8199" max="8199" width="15.54296875" bestFit="1" customWidth="1"/>
    <col min="8449" max="8449" width="45.81640625" bestFit="1" customWidth="1"/>
    <col min="8450" max="8450" width="19.26953125" bestFit="1" customWidth="1"/>
    <col min="8451" max="8451" width="12.81640625" bestFit="1" customWidth="1"/>
    <col min="8452" max="8452" width="28" bestFit="1" customWidth="1"/>
    <col min="8453" max="8453" width="35.26953125" bestFit="1" customWidth="1"/>
    <col min="8454" max="8454" width="13.81640625" bestFit="1" customWidth="1"/>
    <col min="8455" max="8455" width="15.54296875" bestFit="1" customWidth="1"/>
    <col min="8705" max="8705" width="45.81640625" bestFit="1" customWidth="1"/>
    <col min="8706" max="8706" width="19.26953125" bestFit="1" customWidth="1"/>
    <col min="8707" max="8707" width="12.81640625" bestFit="1" customWidth="1"/>
    <col min="8708" max="8708" width="28" bestFit="1" customWidth="1"/>
    <col min="8709" max="8709" width="35.26953125" bestFit="1" customWidth="1"/>
    <col min="8710" max="8710" width="13.81640625" bestFit="1" customWidth="1"/>
    <col min="8711" max="8711" width="15.54296875" bestFit="1" customWidth="1"/>
    <col min="8961" max="8961" width="45.81640625" bestFit="1" customWidth="1"/>
    <col min="8962" max="8962" width="19.26953125" bestFit="1" customWidth="1"/>
    <col min="8963" max="8963" width="12.81640625" bestFit="1" customWidth="1"/>
    <col min="8964" max="8964" width="28" bestFit="1" customWidth="1"/>
    <col min="8965" max="8965" width="35.26953125" bestFit="1" customWidth="1"/>
    <col min="8966" max="8966" width="13.81640625" bestFit="1" customWidth="1"/>
    <col min="8967" max="8967" width="15.54296875" bestFit="1" customWidth="1"/>
    <col min="9217" max="9217" width="45.81640625" bestFit="1" customWidth="1"/>
    <col min="9218" max="9218" width="19.26953125" bestFit="1" customWidth="1"/>
    <col min="9219" max="9219" width="12.81640625" bestFit="1" customWidth="1"/>
    <col min="9220" max="9220" width="28" bestFit="1" customWidth="1"/>
    <col min="9221" max="9221" width="35.26953125" bestFit="1" customWidth="1"/>
    <col min="9222" max="9222" width="13.81640625" bestFit="1" customWidth="1"/>
    <col min="9223" max="9223" width="15.54296875" bestFit="1" customWidth="1"/>
    <col min="9473" max="9473" width="45.81640625" bestFit="1" customWidth="1"/>
    <col min="9474" max="9474" width="19.26953125" bestFit="1" customWidth="1"/>
    <col min="9475" max="9475" width="12.81640625" bestFit="1" customWidth="1"/>
    <col min="9476" max="9476" width="28" bestFit="1" customWidth="1"/>
    <col min="9477" max="9477" width="35.26953125" bestFit="1" customWidth="1"/>
    <col min="9478" max="9478" width="13.81640625" bestFit="1" customWidth="1"/>
    <col min="9479" max="9479" width="15.54296875" bestFit="1" customWidth="1"/>
    <col min="9729" max="9729" width="45.81640625" bestFit="1" customWidth="1"/>
    <col min="9730" max="9730" width="19.26953125" bestFit="1" customWidth="1"/>
    <col min="9731" max="9731" width="12.81640625" bestFit="1" customWidth="1"/>
    <col min="9732" max="9732" width="28" bestFit="1" customWidth="1"/>
    <col min="9733" max="9733" width="35.26953125" bestFit="1" customWidth="1"/>
    <col min="9734" max="9734" width="13.81640625" bestFit="1" customWidth="1"/>
    <col min="9735" max="9735" width="15.54296875" bestFit="1" customWidth="1"/>
    <col min="9985" max="9985" width="45.81640625" bestFit="1" customWidth="1"/>
    <col min="9986" max="9986" width="19.26953125" bestFit="1" customWidth="1"/>
    <col min="9987" max="9987" width="12.81640625" bestFit="1" customWidth="1"/>
    <col min="9988" max="9988" width="28" bestFit="1" customWidth="1"/>
    <col min="9989" max="9989" width="35.26953125" bestFit="1" customWidth="1"/>
    <col min="9990" max="9990" width="13.81640625" bestFit="1" customWidth="1"/>
    <col min="9991" max="9991" width="15.54296875" bestFit="1" customWidth="1"/>
    <col min="10241" max="10241" width="45.81640625" bestFit="1" customWidth="1"/>
    <col min="10242" max="10242" width="19.26953125" bestFit="1" customWidth="1"/>
    <col min="10243" max="10243" width="12.81640625" bestFit="1" customWidth="1"/>
    <col min="10244" max="10244" width="28" bestFit="1" customWidth="1"/>
    <col min="10245" max="10245" width="35.26953125" bestFit="1" customWidth="1"/>
    <col min="10246" max="10246" width="13.81640625" bestFit="1" customWidth="1"/>
    <col min="10247" max="10247" width="15.54296875" bestFit="1" customWidth="1"/>
    <col min="10497" max="10497" width="45.81640625" bestFit="1" customWidth="1"/>
    <col min="10498" max="10498" width="19.26953125" bestFit="1" customWidth="1"/>
    <col min="10499" max="10499" width="12.81640625" bestFit="1" customWidth="1"/>
    <col min="10500" max="10500" width="28" bestFit="1" customWidth="1"/>
    <col min="10501" max="10501" width="35.26953125" bestFit="1" customWidth="1"/>
    <col min="10502" max="10502" width="13.81640625" bestFit="1" customWidth="1"/>
    <col min="10503" max="10503" width="15.54296875" bestFit="1" customWidth="1"/>
    <col min="10753" max="10753" width="45.81640625" bestFit="1" customWidth="1"/>
    <col min="10754" max="10754" width="19.26953125" bestFit="1" customWidth="1"/>
    <col min="10755" max="10755" width="12.81640625" bestFit="1" customWidth="1"/>
    <col min="10756" max="10756" width="28" bestFit="1" customWidth="1"/>
    <col min="10757" max="10757" width="35.26953125" bestFit="1" customWidth="1"/>
    <col min="10758" max="10758" width="13.81640625" bestFit="1" customWidth="1"/>
    <col min="10759" max="10759" width="15.54296875" bestFit="1" customWidth="1"/>
    <col min="11009" max="11009" width="45.81640625" bestFit="1" customWidth="1"/>
    <col min="11010" max="11010" width="19.26953125" bestFit="1" customWidth="1"/>
    <col min="11011" max="11011" width="12.81640625" bestFit="1" customWidth="1"/>
    <col min="11012" max="11012" width="28" bestFit="1" customWidth="1"/>
    <col min="11013" max="11013" width="35.26953125" bestFit="1" customWidth="1"/>
    <col min="11014" max="11014" width="13.81640625" bestFit="1" customWidth="1"/>
    <col min="11015" max="11015" width="15.54296875" bestFit="1" customWidth="1"/>
    <col min="11265" max="11265" width="45.81640625" bestFit="1" customWidth="1"/>
    <col min="11266" max="11266" width="19.26953125" bestFit="1" customWidth="1"/>
    <col min="11267" max="11267" width="12.81640625" bestFit="1" customWidth="1"/>
    <col min="11268" max="11268" width="28" bestFit="1" customWidth="1"/>
    <col min="11269" max="11269" width="35.26953125" bestFit="1" customWidth="1"/>
    <col min="11270" max="11270" width="13.81640625" bestFit="1" customWidth="1"/>
    <col min="11271" max="11271" width="15.54296875" bestFit="1" customWidth="1"/>
    <col min="11521" max="11521" width="45.81640625" bestFit="1" customWidth="1"/>
    <col min="11522" max="11522" width="19.26953125" bestFit="1" customWidth="1"/>
    <col min="11523" max="11523" width="12.81640625" bestFit="1" customWidth="1"/>
    <col min="11524" max="11524" width="28" bestFit="1" customWidth="1"/>
    <col min="11525" max="11525" width="35.26953125" bestFit="1" customWidth="1"/>
    <col min="11526" max="11526" width="13.81640625" bestFit="1" customWidth="1"/>
    <col min="11527" max="11527" width="15.54296875" bestFit="1" customWidth="1"/>
    <col min="11777" max="11777" width="45.81640625" bestFit="1" customWidth="1"/>
    <col min="11778" max="11778" width="19.26953125" bestFit="1" customWidth="1"/>
    <col min="11779" max="11779" width="12.81640625" bestFit="1" customWidth="1"/>
    <col min="11780" max="11780" width="28" bestFit="1" customWidth="1"/>
    <col min="11781" max="11781" width="35.26953125" bestFit="1" customWidth="1"/>
    <col min="11782" max="11782" width="13.81640625" bestFit="1" customWidth="1"/>
    <col min="11783" max="11783" width="15.54296875" bestFit="1" customWidth="1"/>
    <col min="12033" max="12033" width="45.81640625" bestFit="1" customWidth="1"/>
    <col min="12034" max="12034" width="19.26953125" bestFit="1" customWidth="1"/>
    <col min="12035" max="12035" width="12.81640625" bestFit="1" customWidth="1"/>
    <col min="12036" max="12036" width="28" bestFit="1" customWidth="1"/>
    <col min="12037" max="12037" width="35.26953125" bestFit="1" customWidth="1"/>
    <col min="12038" max="12038" width="13.81640625" bestFit="1" customWidth="1"/>
    <col min="12039" max="12039" width="15.54296875" bestFit="1" customWidth="1"/>
    <col min="12289" max="12289" width="45.81640625" bestFit="1" customWidth="1"/>
    <col min="12290" max="12290" width="19.26953125" bestFit="1" customWidth="1"/>
    <col min="12291" max="12291" width="12.81640625" bestFit="1" customWidth="1"/>
    <col min="12292" max="12292" width="28" bestFit="1" customWidth="1"/>
    <col min="12293" max="12293" width="35.26953125" bestFit="1" customWidth="1"/>
    <col min="12294" max="12294" width="13.81640625" bestFit="1" customWidth="1"/>
    <col min="12295" max="12295" width="15.54296875" bestFit="1" customWidth="1"/>
    <col min="12545" max="12545" width="45.81640625" bestFit="1" customWidth="1"/>
    <col min="12546" max="12546" width="19.26953125" bestFit="1" customWidth="1"/>
    <col min="12547" max="12547" width="12.81640625" bestFit="1" customWidth="1"/>
    <col min="12548" max="12548" width="28" bestFit="1" customWidth="1"/>
    <col min="12549" max="12549" width="35.26953125" bestFit="1" customWidth="1"/>
    <col min="12550" max="12550" width="13.81640625" bestFit="1" customWidth="1"/>
    <col min="12551" max="12551" width="15.54296875" bestFit="1" customWidth="1"/>
    <col min="12801" max="12801" width="45.81640625" bestFit="1" customWidth="1"/>
    <col min="12802" max="12802" width="19.26953125" bestFit="1" customWidth="1"/>
    <col min="12803" max="12803" width="12.81640625" bestFit="1" customWidth="1"/>
    <col min="12804" max="12804" width="28" bestFit="1" customWidth="1"/>
    <col min="12805" max="12805" width="35.26953125" bestFit="1" customWidth="1"/>
    <col min="12806" max="12806" width="13.81640625" bestFit="1" customWidth="1"/>
    <col min="12807" max="12807" width="15.54296875" bestFit="1" customWidth="1"/>
    <col min="13057" max="13057" width="45.81640625" bestFit="1" customWidth="1"/>
    <col min="13058" max="13058" width="19.26953125" bestFit="1" customWidth="1"/>
    <col min="13059" max="13059" width="12.81640625" bestFit="1" customWidth="1"/>
    <col min="13060" max="13060" width="28" bestFit="1" customWidth="1"/>
    <col min="13061" max="13061" width="35.26953125" bestFit="1" customWidth="1"/>
    <col min="13062" max="13062" width="13.81640625" bestFit="1" customWidth="1"/>
    <col min="13063" max="13063" width="15.54296875" bestFit="1" customWidth="1"/>
    <col min="13313" max="13313" width="45.81640625" bestFit="1" customWidth="1"/>
    <col min="13314" max="13314" width="19.26953125" bestFit="1" customWidth="1"/>
    <col min="13315" max="13315" width="12.81640625" bestFit="1" customWidth="1"/>
    <col min="13316" max="13316" width="28" bestFit="1" customWidth="1"/>
    <col min="13317" max="13317" width="35.26953125" bestFit="1" customWidth="1"/>
    <col min="13318" max="13318" width="13.81640625" bestFit="1" customWidth="1"/>
    <col min="13319" max="13319" width="15.54296875" bestFit="1" customWidth="1"/>
    <col min="13569" max="13569" width="45.81640625" bestFit="1" customWidth="1"/>
    <col min="13570" max="13570" width="19.26953125" bestFit="1" customWidth="1"/>
    <col min="13571" max="13571" width="12.81640625" bestFit="1" customWidth="1"/>
    <col min="13572" max="13572" width="28" bestFit="1" customWidth="1"/>
    <col min="13573" max="13573" width="35.26953125" bestFit="1" customWidth="1"/>
    <col min="13574" max="13574" width="13.81640625" bestFit="1" customWidth="1"/>
    <col min="13575" max="13575" width="15.54296875" bestFit="1" customWidth="1"/>
    <col min="13825" max="13825" width="45.81640625" bestFit="1" customWidth="1"/>
    <col min="13826" max="13826" width="19.26953125" bestFit="1" customWidth="1"/>
    <col min="13827" max="13827" width="12.81640625" bestFit="1" customWidth="1"/>
    <col min="13828" max="13828" width="28" bestFit="1" customWidth="1"/>
    <col min="13829" max="13829" width="35.26953125" bestFit="1" customWidth="1"/>
    <col min="13830" max="13830" width="13.81640625" bestFit="1" customWidth="1"/>
    <col min="13831" max="13831" width="15.54296875" bestFit="1" customWidth="1"/>
    <col min="14081" max="14081" width="45.81640625" bestFit="1" customWidth="1"/>
    <col min="14082" max="14082" width="19.26953125" bestFit="1" customWidth="1"/>
    <col min="14083" max="14083" width="12.81640625" bestFit="1" customWidth="1"/>
    <col min="14084" max="14084" width="28" bestFit="1" customWidth="1"/>
    <col min="14085" max="14085" width="35.26953125" bestFit="1" customWidth="1"/>
    <col min="14086" max="14086" width="13.81640625" bestFit="1" customWidth="1"/>
    <col min="14087" max="14087" width="15.54296875" bestFit="1" customWidth="1"/>
    <col min="14337" max="14337" width="45.81640625" bestFit="1" customWidth="1"/>
    <col min="14338" max="14338" width="19.26953125" bestFit="1" customWidth="1"/>
    <col min="14339" max="14339" width="12.81640625" bestFit="1" customWidth="1"/>
    <col min="14340" max="14340" width="28" bestFit="1" customWidth="1"/>
    <col min="14341" max="14341" width="35.26953125" bestFit="1" customWidth="1"/>
    <col min="14342" max="14342" width="13.81640625" bestFit="1" customWidth="1"/>
    <col min="14343" max="14343" width="15.54296875" bestFit="1" customWidth="1"/>
    <col min="14593" max="14593" width="45.81640625" bestFit="1" customWidth="1"/>
    <col min="14594" max="14594" width="19.26953125" bestFit="1" customWidth="1"/>
    <col min="14595" max="14595" width="12.81640625" bestFit="1" customWidth="1"/>
    <col min="14596" max="14596" width="28" bestFit="1" customWidth="1"/>
    <col min="14597" max="14597" width="35.26953125" bestFit="1" customWidth="1"/>
    <col min="14598" max="14598" width="13.81640625" bestFit="1" customWidth="1"/>
    <col min="14599" max="14599" width="15.54296875" bestFit="1" customWidth="1"/>
    <col min="14849" max="14849" width="45.81640625" bestFit="1" customWidth="1"/>
    <col min="14850" max="14850" width="19.26953125" bestFit="1" customWidth="1"/>
    <col min="14851" max="14851" width="12.81640625" bestFit="1" customWidth="1"/>
    <col min="14852" max="14852" width="28" bestFit="1" customWidth="1"/>
    <col min="14853" max="14853" width="35.26953125" bestFit="1" customWidth="1"/>
    <col min="14854" max="14854" width="13.81640625" bestFit="1" customWidth="1"/>
    <col min="14855" max="14855" width="15.54296875" bestFit="1" customWidth="1"/>
    <col min="15105" max="15105" width="45.81640625" bestFit="1" customWidth="1"/>
    <col min="15106" max="15106" width="19.26953125" bestFit="1" customWidth="1"/>
    <col min="15107" max="15107" width="12.81640625" bestFit="1" customWidth="1"/>
    <col min="15108" max="15108" width="28" bestFit="1" customWidth="1"/>
    <col min="15109" max="15109" width="35.26953125" bestFit="1" customWidth="1"/>
    <col min="15110" max="15110" width="13.81640625" bestFit="1" customWidth="1"/>
    <col min="15111" max="15111" width="15.54296875" bestFit="1" customWidth="1"/>
    <col min="15361" max="15361" width="45.81640625" bestFit="1" customWidth="1"/>
    <col min="15362" max="15362" width="19.26953125" bestFit="1" customWidth="1"/>
    <col min="15363" max="15363" width="12.81640625" bestFit="1" customWidth="1"/>
    <col min="15364" max="15364" width="28" bestFit="1" customWidth="1"/>
    <col min="15365" max="15365" width="35.26953125" bestFit="1" customWidth="1"/>
    <col min="15366" max="15366" width="13.81640625" bestFit="1" customWidth="1"/>
    <col min="15367" max="15367" width="15.54296875" bestFit="1" customWidth="1"/>
    <col min="15617" max="15617" width="45.81640625" bestFit="1" customWidth="1"/>
    <col min="15618" max="15618" width="19.26953125" bestFit="1" customWidth="1"/>
    <col min="15619" max="15619" width="12.81640625" bestFit="1" customWidth="1"/>
    <col min="15620" max="15620" width="28" bestFit="1" customWidth="1"/>
    <col min="15621" max="15621" width="35.26953125" bestFit="1" customWidth="1"/>
    <col min="15622" max="15622" width="13.81640625" bestFit="1" customWidth="1"/>
    <col min="15623" max="15623" width="15.54296875" bestFit="1" customWidth="1"/>
    <col min="15873" max="15873" width="45.81640625" bestFit="1" customWidth="1"/>
    <col min="15874" max="15874" width="19.26953125" bestFit="1" customWidth="1"/>
    <col min="15875" max="15875" width="12.81640625" bestFit="1" customWidth="1"/>
    <col min="15876" max="15876" width="28" bestFit="1" customWidth="1"/>
    <col min="15877" max="15877" width="35.26953125" bestFit="1" customWidth="1"/>
    <col min="15878" max="15878" width="13.81640625" bestFit="1" customWidth="1"/>
    <col min="15879" max="15879" width="15.54296875" bestFit="1" customWidth="1"/>
    <col min="16129" max="16129" width="45.81640625" bestFit="1" customWidth="1"/>
    <col min="16130" max="16130" width="19.26953125" bestFit="1" customWidth="1"/>
    <col min="16131" max="16131" width="12.81640625" bestFit="1" customWidth="1"/>
    <col min="16132" max="16132" width="28" bestFit="1" customWidth="1"/>
    <col min="16133" max="16133" width="35.26953125" bestFit="1" customWidth="1"/>
    <col min="16134" max="16134" width="13.81640625" bestFit="1" customWidth="1"/>
    <col min="16135" max="16135" width="15.54296875" bestFit="1" customWidth="1"/>
  </cols>
  <sheetData>
    <row r="1" spans="1:7" x14ac:dyDescent="0.35">
      <c r="G1" s="4">
        <v>44728</v>
      </c>
    </row>
    <row r="3" spans="1:7" s="2" customFormat="1" x14ac:dyDescent="0.35">
      <c r="A3" s="2" t="s">
        <v>0</v>
      </c>
      <c r="B3" s="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5">
      <c r="A4" t="s">
        <v>7</v>
      </c>
      <c r="B4" s="1" t="str">
        <f>"643005592000002244"</f>
        <v>643005592000002244</v>
      </c>
      <c r="C4">
        <v>0.75</v>
      </c>
      <c r="D4" t="s">
        <v>8</v>
      </c>
      <c r="E4" t="s">
        <v>9</v>
      </c>
      <c r="F4" t="s">
        <v>10</v>
      </c>
      <c r="G4">
        <v>1934</v>
      </c>
    </row>
    <row r="5" spans="1:7" x14ac:dyDescent="0.35">
      <c r="A5" t="s">
        <v>11</v>
      </c>
      <c r="B5" s="1" t="str">
        <f>"643005592000000011"</f>
        <v>643005592000000011</v>
      </c>
      <c r="C5">
        <v>0.6</v>
      </c>
      <c r="D5" t="s">
        <v>12</v>
      </c>
      <c r="E5" t="s">
        <v>13</v>
      </c>
      <c r="F5" t="s">
        <v>14</v>
      </c>
      <c r="G5">
        <v>1999</v>
      </c>
    </row>
    <row r="6" spans="1:7" x14ac:dyDescent="0.35">
      <c r="A6" t="s">
        <v>15</v>
      </c>
      <c r="B6" s="1" t="str">
        <f>"643005592000000028"</f>
        <v>643005592000000028</v>
      </c>
      <c r="C6">
        <v>0.5</v>
      </c>
      <c r="D6" t="s">
        <v>12</v>
      </c>
      <c r="E6" t="s">
        <v>13</v>
      </c>
      <c r="F6" t="s">
        <v>16</v>
      </c>
      <c r="G6">
        <v>1998</v>
      </c>
    </row>
    <row r="7" spans="1:7" x14ac:dyDescent="0.35">
      <c r="A7" t="s">
        <v>17</v>
      </c>
      <c r="B7" s="1" t="str">
        <f>"643005592000000110"</f>
        <v>643005592000000110</v>
      </c>
      <c r="C7">
        <v>0.93</v>
      </c>
      <c r="D7" t="s">
        <v>8</v>
      </c>
      <c r="E7" t="s">
        <v>18</v>
      </c>
      <c r="F7" t="s">
        <v>19</v>
      </c>
      <c r="G7">
        <v>1935</v>
      </c>
    </row>
    <row r="8" spans="1:7" x14ac:dyDescent="0.35">
      <c r="A8" t="s">
        <v>20</v>
      </c>
      <c r="B8" s="1" t="str">
        <f>"643005592000001278"</f>
        <v>643005592000001278</v>
      </c>
      <c r="C8">
        <v>0.4</v>
      </c>
      <c r="D8" t="s">
        <v>8</v>
      </c>
      <c r="E8" t="s">
        <v>21</v>
      </c>
      <c r="F8" t="s">
        <v>22</v>
      </c>
      <c r="G8">
        <v>1990</v>
      </c>
    </row>
    <row r="9" spans="1:7" x14ac:dyDescent="0.35">
      <c r="A9" t="s">
        <v>23</v>
      </c>
      <c r="B9" s="1" t="str">
        <f>"643005592000000134"</f>
        <v>643005592000000134</v>
      </c>
      <c r="C9">
        <v>0.56999999999999995</v>
      </c>
      <c r="D9" t="s">
        <v>8</v>
      </c>
      <c r="E9" t="s">
        <v>24</v>
      </c>
      <c r="F9" t="s">
        <v>25</v>
      </c>
      <c r="G9">
        <v>2012</v>
      </c>
    </row>
    <row r="10" spans="1:7" x14ac:dyDescent="0.35">
      <c r="A10" t="s">
        <v>26</v>
      </c>
      <c r="B10" s="1" t="str">
        <f>"643005592000005498"</f>
        <v>643005592000005498</v>
      </c>
      <c r="C10">
        <v>0.1</v>
      </c>
      <c r="D10" t="s">
        <v>8</v>
      </c>
      <c r="E10" t="s">
        <v>27</v>
      </c>
      <c r="F10" t="s">
        <v>28</v>
      </c>
      <c r="G10">
        <v>2008</v>
      </c>
    </row>
    <row r="11" spans="1:7" x14ac:dyDescent="0.35">
      <c r="A11" t="s">
        <v>29</v>
      </c>
      <c r="B11" s="1" t="str">
        <f>"643005592000001582"</f>
        <v>643005592000001582</v>
      </c>
      <c r="C11">
        <v>0.7</v>
      </c>
      <c r="D11" t="s">
        <v>8</v>
      </c>
      <c r="E11" t="s">
        <v>27</v>
      </c>
      <c r="F11" t="s">
        <v>30</v>
      </c>
      <c r="G11">
        <v>1962</v>
      </c>
    </row>
    <row r="12" spans="1:7" x14ac:dyDescent="0.35">
      <c r="A12" t="s">
        <v>31</v>
      </c>
      <c r="B12" s="1" t="str">
        <f>"643005592000000141"</f>
        <v>643005592000000141</v>
      </c>
      <c r="C12">
        <v>0.81</v>
      </c>
      <c r="D12" t="s">
        <v>8</v>
      </c>
      <c r="E12" t="s">
        <v>24</v>
      </c>
      <c r="F12" t="s">
        <v>32</v>
      </c>
      <c r="G12">
        <v>1993</v>
      </c>
    </row>
    <row r="13" spans="1:7" x14ac:dyDescent="0.35">
      <c r="A13" t="s">
        <v>33</v>
      </c>
      <c r="B13" s="1" t="str">
        <f>"643005592000000158"</f>
        <v>643005592000000158</v>
      </c>
      <c r="C13">
        <v>0.7</v>
      </c>
      <c r="D13" t="s">
        <v>8</v>
      </c>
      <c r="E13" t="s">
        <v>24</v>
      </c>
      <c r="F13" t="s">
        <v>34</v>
      </c>
      <c r="G13">
        <v>2012</v>
      </c>
    </row>
    <row r="14" spans="1:7" x14ac:dyDescent="0.35">
      <c r="A14" t="s">
        <v>35</v>
      </c>
      <c r="B14" s="1" t="str">
        <f>"643005592000000165"</f>
        <v>643005592000000165</v>
      </c>
      <c r="C14">
        <v>0.28000000000000003</v>
      </c>
      <c r="D14" t="s">
        <v>8</v>
      </c>
      <c r="E14" t="s">
        <v>24</v>
      </c>
      <c r="F14" t="s">
        <v>35</v>
      </c>
      <c r="G14">
        <v>1991</v>
      </c>
    </row>
    <row r="15" spans="1:7" x14ac:dyDescent="0.35">
      <c r="A15" t="s">
        <v>36</v>
      </c>
      <c r="B15" s="1" t="str">
        <f>"643005592000001049"</f>
        <v>643005592000001049</v>
      </c>
      <c r="C15">
        <v>0.8</v>
      </c>
      <c r="D15" t="s">
        <v>12</v>
      </c>
      <c r="E15" t="s">
        <v>37</v>
      </c>
      <c r="F15" t="s">
        <v>38</v>
      </c>
      <c r="G15">
        <v>2013</v>
      </c>
    </row>
    <row r="16" spans="1:7" x14ac:dyDescent="0.35">
      <c r="A16" t="s">
        <v>39</v>
      </c>
      <c r="B16" s="1" t="str">
        <f>"643005592000000400"</f>
        <v>643005592000000400</v>
      </c>
      <c r="C16">
        <v>0.4</v>
      </c>
      <c r="D16" t="s">
        <v>8</v>
      </c>
      <c r="E16" t="s">
        <v>40</v>
      </c>
      <c r="F16" t="s">
        <v>41</v>
      </c>
      <c r="G16">
        <v>1952</v>
      </c>
    </row>
    <row r="17" spans="1:7" x14ac:dyDescent="0.35">
      <c r="A17" t="s">
        <v>42</v>
      </c>
      <c r="B17" s="1" t="str">
        <f>"643005592000000202"</f>
        <v>643005592000000202</v>
      </c>
      <c r="C17">
        <v>0.5</v>
      </c>
      <c r="D17" t="s">
        <v>8</v>
      </c>
      <c r="E17" t="s">
        <v>24</v>
      </c>
      <c r="F17" t="s">
        <v>43</v>
      </c>
      <c r="G17">
        <v>1996</v>
      </c>
    </row>
    <row r="18" spans="1:7" x14ac:dyDescent="0.35">
      <c r="A18" t="s">
        <v>44</v>
      </c>
      <c r="B18" s="1" t="str">
        <f>"643005592000000219"</f>
        <v>643005592000000219</v>
      </c>
      <c r="C18">
        <v>0.64</v>
      </c>
      <c r="D18" t="s">
        <v>8</v>
      </c>
      <c r="E18" t="s">
        <v>24</v>
      </c>
      <c r="F18" t="s">
        <v>45</v>
      </c>
      <c r="G18">
        <v>1977</v>
      </c>
    </row>
    <row r="19" spans="1:7" x14ac:dyDescent="0.35">
      <c r="A19" t="s">
        <v>46</v>
      </c>
      <c r="B19" s="1" t="str">
        <f>"643005592000001377"</f>
        <v>643005592000001377</v>
      </c>
      <c r="C19">
        <v>0.4</v>
      </c>
      <c r="D19" t="s">
        <v>8</v>
      </c>
      <c r="E19" t="s">
        <v>47</v>
      </c>
      <c r="F19" t="s">
        <v>48</v>
      </c>
      <c r="G19">
        <v>1958</v>
      </c>
    </row>
    <row r="20" spans="1:7" x14ac:dyDescent="0.35">
      <c r="A20" t="s">
        <v>49</v>
      </c>
      <c r="B20" s="1" t="str">
        <f>"643005592000003012"</f>
        <v>643005592000003012</v>
      </c>
      <c r="C20">
        <v>0.25</v>
      </c>
      <c r="D20" t="s">
        <v>50</v>
      </c>
      <c r="E20" t="s">
        <v>51</v>
      </c>
      <c r="F20" t="s">
        <v>52</v>
      </c>
      <c r="G20">
        <v>2016</v>
      </c>
    </row>
    <row r="21" spans="1:7" x14ac:dyDescent="0.35">
      <c r="A21" t="s">
        <v>53</v>
      </c>
      <c r="B21" s="1" t="str">
        <f>"643005592000003098"</f>
        <v>643005592000003098</v>
      </c>
      <c r="C21">
        <v>0.85</v>
      </c>
      <c r="D21" t="s">
        <v>50</v>
      </c>
      <c r="E21" t="s">
        <v>54</v>
      </c>
      <c r="F21" t="s">
        <v>55</v>
      </c>
      <c r="G21">
        <v>2016</v>
      </c>
    </row>
    <row r="22" spans="1:7" x14ac:dyDescent="0.35">
      <c r="A22" t="s">
        <v>56</v>
      </c>
      <c r="B22" s="1" t="str">
        <f>"643005592000003111"</f>
        <v>643005592000003111</v>
      </c>
      <c r="C22">
        <v>0.72</v>
      </c>
      <c r="D22" t="s">
        <v>50</v>
      </c>
      <c r="E22" t="s">
        <v>57</v>
      </c>
      <c r="F22" t="s">
        <v>58</v>
      </c>
      <c r="G22">
        <v>2016</v>
      </c>
    </row>
    <row r="23" spans="1:7" x14ac:dyDescent="0.35">
      <c r="A23" t="s">
        <v>59</v>
      </c>
      <c r="B23" s="1" t="str">
        <f>"643005592000001070"</f>
        <v>643005592000001070</v>
      </c>
      <c r="C23">
        <v>0.37</v>
      </c>
      <c r="D23" t="s">
        <v>8</v>
      </c>
      <c r="E23" t="s">
        <v>60</v>
      </c>
      <c r="F23" t="s">
        <v>61</v>
      </c>
      <c r="G23">
        <v>2004</v>
      </c>
    </row>
    <row r="24" spans="1:7" x14ac:dyDescent="0.35">
      <c r="A24" t="s">
        <v>62</v>
      </c>
      <c r="B24" s="1" t="str">
        <f>"643005592000000066"</f>
        <v>643005592000000066</v>
      </c>
      <c r="C24">
        <v>0.5</v>
      </c>
      <c r="D24" t="s">
        <v>12</v>
      </c>
      <c r="E24" t="s">
        <v>13</v>
      </c>
      <c r="F24" t="s">
        <v>63</v>
      </c>
      <c r="G24">
        <v>1997</v>
      </c>
    </row>
    <row r="25" spans="1:7" x14ac:dyDescent="0.35">
      <c r="A25" t="s">
        <v>64</v>
      </c>
      <c r="B25" s="1" t="str">
        <f>"643005592000003623"</f>
        <v>643005592000003623</v>
      </c>
      <c r="C25">
        <v>0.72</v>
      </c>
      <c r="D25" t="s">
        <v>50</v>
      </c>
      <c r="E25" t="s">
        <v>65</v>
      </c>
      <c r="F25" t="s">
        <v>66</v>
      </c>
      <c r="G25">
        <v>2016</v>
      </c>
    </row>
    <row r="26" spans="1:7" x14ac:dyDescent="0.35">
      <c r="A26" t="s">
        <v>67</v>
      </c>
      <c r="B26" s="1" t="str">
        <f>"643005592000000264"</f>
        <v>643005592000000264</v>
      </c>
      <c r="C26">
        <v>0.81</v>
      </c>
      <c r="D26" t="s">
        <v>8</v>
      </c>
      <c r="E26" t="s">
        <v>24</v>
      </c>
      <c r="F26" t="s">
        <v>68</v>
      </c>
      <c r="G26">
        <v>1938</v>
      </c>
    </row>
    <row r="27" spans="1:7" x14ac:dyDescent="0.35">
      <c r="A27" t="s">
        <v>69</v>
      </c>
      <c r="B27" s="1" t="str">
        <f>"643005592000000073"</f>
        <v>643005592000000073</v>
      </c>
      <c r="C27">
        <v>0.66</v>
      </c>
      <c r="D27" t="s">
        <v>12</v>
      </c>
      <c r="E27" t="s">
        <v>70</v>
      </c>
      <c r="F27" t="s">
        <v>71</v>
      </c>
      <c r="G27">
        <v>1995</v>
      </c>
    </row>
    <row r="28" spans="1:7" x14ac:dyDescent="0.35">
      <c r="A28" t="s">
        <v>72</v>
      </c>
      <c r="B28" s="1" t="str">
        <f>"643005592000001742"</f>
        <v>643005592000001742</v>
      </c>
      <c r="C28">
        <v>0.7</v>
      </c>
      <c r="D28" t="s">
        <v>8</v>
      </c>
      <c r="E28" t="s">
        <v>73</v>
      </c>
      <c r="F28" t="s">
        <v>74</v>
      </c>
      <c r="G28">
        <v>1997</v>
      </c>
    </row>
    <row r="29" spans="1:7" x14ac:dyDescent="0.35">
      <c r="A29" t="s">
        <v>75</v>
      </c>
      <c r="B29" s="1" t="str">
        <f>"643005592000001759"</f>
        <v>643005592000001759</v>
      </c>
      <c r="C29">
        <v>0.5</v>
      </c>
      <c r="D29" t="s">
        <v>8</v>
      </c>
      <c r="E29" t="s">
        <v>73</v>
      </c>
      <c r="F29" t="s">
        <v>74</v>
      </c>
      <c r="G29">
        <v>2006</v>
      </c>
    </row>
    <row r="30" spans="1:7" x14ac:dyDescent="0.35">
      <c r="A30" t="s">
        <v>76</v>
      </c>
      <c r="B30" s="1" t="str">
        <f>"643005592000000301"</f>
        <v>643005592000000301</v>
      </c>
      <c r="C30">
        <v>0.5</v>
      </c>
      <c r="D30" t="s">
        <v>8</v>
      </c>
      <c r="E30" t="s">
        <v>18</v>
      </c>
      <c r="F30" t="s">
        <v>76</v>
      </c>
      <c r="G30">
        <v>1952</v>
      </c>
    </row>
    <row r="31" spans="1:7" x14ac:dyDescent="0.35">
      <c r="A31" t="s">
        <v>77</v>
      </c>
      <c r="B31" s="1" t="str">
        <f>"643005592000008918"</f>
        <v>643005592000008918</v>
      </c>
      <c r="C31">
        <v>0.52</v>
      </c>
      <c r="D31" t="s">
        <v>8</v>
      </c>
      <c r="E31" t="s">
        <v>78</v>
      </c>
      <c r="F31" t="s">
        <v>79</v>
      </c>
      <c r="G31">
        <v>1917</v>
      </c>
    </row>
    <row r="32" spans="1:7" x14ac:dyDescent="0.35">
      <c r="A32" t="s">
        <v>80</v>
      </c>
      <c r="B32" s="1" t="str">
        <f>"643005592000005511"</f>
        <v>643005592000005511</v>
      </c>
      <c r="C32">
        <v>0.43</v>
      </c>
      <c r="D32" t="s">
        <v>50</v>
      </c>
      <c r="E32" t="s">
        <v>81</v>
      </c>
      <c r="F32" t="s">
        <v>55</v>
      </c>
      <c r="G32">
        <v>2018</v>
      </c>
    </row>
    <row r="33" spans="1:7" x14ac:dyDescent="0.35">
      <c r="A33" t="s">
        <v>82</v>
      </c>
      <c r="B33" s="1" t="str">
        <f>"643005592000002824"</f>
        <v>643005592000002824</v>
      </c>
      <c r="C33">
        <v>0.4</v>
      </c>
      <c r="D33" t="s">
        <v>8</v>
      </c>
      <c r="E33" t="s">
        <v>81</v>
      </c>
      <c r="F33" t="s">
        <v>55</v>
      </c>
      <c r="G33">
        <v>1982</v>
      </c>
    </row>
    <row r="34" spans="1:7" x14ac:dyDescent="0.35">
      <c r="A34" t="s">
        <v>83</v>
      </c>
      <c r="B34" s="1" t="str">
        <f>"643005592000005658"</f>
        <v>643005592000005658</v>
      </c>
      <c r="C34">
        <v>0.7</v>
      </c>
      <c r="D34" t="s">
        <v>84</v>
      </c>
      <c r="E34" t="s">
        <v>85</v>
      </c>
      <c r="F34" t="s">
        <v>86</v>
      </c>
      <c r="G34">
        <v>2013</v>
      </c>
    </row>
    <row r="35" spans="1:7" x14ac:dyDescent="0.35">
      <c r="A35" t="s">
        <v>87</v>
      </c>
      <c r="B35" s="1" t="str">
        <f>"643005592000000325"</f>
        <v>643005592000000325</v>
      </c>
      <c r="C35">
        <v>0.39</v>
      </c>
      <c r="D35" t="s">
        <v>8</v>
      </c>
      <c r="E35" t="s">
        <v>24</v>
      </c>
      <c r="F35" t="s">
        <v>87</v>
      </c>
      <c r="G35">
        <v>1960</v>
      </c>
    </row>
    <row r="36" spans="1:7" x14ac:dyDescent="0.35">
      <c r="A36" t="s">
        <v>88</v>
      </c>
      <c r="B36" s="1" t="str">
        <f>"643005592000000332"</f>
        <v>643005592000000332</v>
      </c>
      <c r="C36">
        <v>0.54</v>
      </c>
      <c r="D36" t="s">
        <v>8</v>
      </c>
      <c r="E36" t="s">
        <v>24</v>
      </c>
      <c r="F36" t="s">
        <v>89</v>
      </c>
      <c r="G36">
        <v>1921</v>
      </c>
    </row>
    <row r="37" spans="1:7" x14ac:dyDescent="0.35">
      <c r="A37" t="s">
        <v>90</v>
      </c>
      <c r="B37" s="1" t="str">
        <f>"643005592000000349"</f>
        <v>643005592000000349</v>
      </c>
      <c r="C37">
        <v>0.14000000000000001</v>
      </c>
      <c r="D37" t="s">
        <v>8</v>
      </c>
      <c r="E37" t="s">
        <v>24</v>
      </c>
      <c r="F37" t="s">
        <v>90</v>
      </c>
      <c r="G37">
        <v>1938</v>
      </c>
    </row>
    <row r="38" spans="1:7" x14ac:dyDescent="0.35">
      <c r="A38" t="s">
        <v>91</v>
      </c>
      <c r="B38" s="1" t="str">
        <f>"643005592000000356"</f>
        <v>643005592000000356</v>
      </c>
      <c r="C38">
        <v>0.98</v>
      </c>
      <c r="D38" t="s">
        <v>8</v>
      </c>
      <c r="E38" t="s">
        <v>24</v>
      </c>
      <c r="F38" t="s">
        <v>92</v>
      </c>
      <c r="G38">
        <v>2012</v>
      </c>
    </row>
    <row r="39" spans="1:7" x14ac:dyDescent="0.35">
      <c r="A39" t="s">
        <v>93</v>
      </c>
      <c r="B39" s="1" t="str">
        <f>"643005592000002329"</f>
        <v>643005592000002329</v>
      </c>
      <c r="C39">
        <v>0.77</v>
      </c>
      <c r="D39" t="s">
        <v>8</v>
      </c>
      <c r="E39" t="s">
        <v>9</v>
      </c>
      <c r="F39" t="s">
        <v>94</v>
      </c>
      <c r="G39">
        <v>1953</v>
      </c>
    </row>
    <row r="40" spans="1:7" x14ac:dyDescent="0.35">
      <c r="A40" t="s">
        <v>95</v>
      </c>
      <c r="B40" s="1" t="str">
        <f>"643005592000004576"</f>
        <v>643005592000004576</v>
      </c>
      <c r="C40">
        <v>0.3</v>
      </c>
      <c r="D40" t="s">
        <v>50</v>
      </c>
      <c r="E40" t="s">
        <v>96</v>
      </c>
      <c r="F40" t="s">
        <v>97</v>
      </c>
      <c r="G40">
        <v>2017</v>
      </c>
    </row>
    <row r="41" spans="1:7" x14ac:dyDescent="0.35">
      <c r="A41" t="s">
        <v>98</v>
      </c>
      <c r="B41" s="1" t="str">
        <f>"643005592000002763"</f>
        <v>643005592000002763</v>
      </c>
      <c r="C41">
        <v>0.34</v>
      </c>
      <c r="D41" t="s">
        <v>50</v>
      </c>
      <c r="E41" t="s">
        <v>54</v>
      </c>
      <c r="F41" t="s">
        <v>55</v>
      </c>
      <c r="G41">
        <v>2015</v>
      </c>
    </row>
    <row r="42" spans="1:7" x14ac:dyDescent="0.35">
      <c r="A42" t="s">
        <v>99</v>
      </c>
      <c r="B42" s="1" t="str">
        <f>"643005592000000431"</f>
        <v>643005592000000431</v>
      </c>
      <c r="C42">
        <v>0.25</v>
      </c>
      <c r="D42" t="s">
        <v>8</v>
      </c>
      <c r="E42" t="s">
        <v>18</v>
      </c>
      <c r="F42" t="s">
        <v>99</v>
      </c>
      <c r="G42">
        <v>1952</v>
      </c>
    </row>
    <row r="43" spans="1:7" x14ac:dyDescent="0.35">
      <c r="A43" t="s">
        <v>100</v>
      </c>
      <c r="B43" s="1" t="str">
        <f>"643005592000000547"</f>
        <v>643005592000000547</v>
      </c>
      <c r="C43">
        <v>0.8</v>
      </c>
      <c r="D43" t="s">
        <v>8</v>
      </c>
      <c r="E43" t="s">
        <v>40</v>
      </c>
      <c r="F43" t="s">
        <v>41</v>
      </c>
      <c r="G43">
        <v>1952</v>
      </c>
    </row>
    <row r="44" spans="1:7" x14ac:dyDescent="0.35">
      <c r="A44" t="s">
        <v>45</v>
      </c>
      <c r="B44" s="1" t="str">
        <f>"643005592000000370"</f>
        <v>643005592000000370</v>
      </c>
      <c r="C44">
        <v>0.72</v>
      </c>
      <c r="D44" t="s">
        <v>8</v>
      </c>
      <c r="E44" t="s">
        <v>24</v>
      </c>
      <c r="F44" t="s">
        <v>45</v>
      </c>
      <c r="G44">
        <v>1965</v>
      </c>
    </row>
    <row r="45" spans="1:7" x14ac:dyDescent="0.35">
      <c r="A45" t="s">
        <v>101</v>
      </c>
      <c r="B45" s="1" t="str">
        <f>"643005592000002343"</f>
        <v>643005592000002343</v>
      </c>
      <c r="C45">
        <v>0.18</v>
      </c>
      <c r="D45" t="s">
        <v>8</v>
      </c>
      <c r="E45" t="s">
        <v>9</v>
      </c>
      <c r="F45" t="s">
        <v>102</v>
      </c>
      <c r="G45">
        <v>1993</v>
      </c>
    </row>
    <row r="46" spans="1:7" x14ac:dyDescent="0.35">
      <c r="A46" t="s">
        <v>103</v>
      </c>
      <c r="B46" s="1" t="str">
        <f>"643005592000003128"</f>
        <v>643005592000003128</v>
      </c>
      <c r="C46">
        <v>0.26</v>
      </c>
      <c r="D46" t="s">
        <v>50</v>
      </c>
      <c r="E46" t="s">
        <v>81</v>
      </c>
      <c r="F46" t="s">
        <v>55</v>
      </c>
      <c r="G46">
        <v>2016</v>
      </c>
    </row>
    <row r="47" spans="1:7" x14ac:dyDescent="0.35">
      <c r="A47" t="s">
        <v>104</v>
      </c>
      <c r="B47" s="1" t="str">
        <f>"643005592000000592"</f>
        <v>643005592000000592</v>
      </c>
      <c r="C47">
        <v>0.9</v>
      </c>
      <c r="D47" t="s">
        <v>8</v>
      </c>
      <c r="E47" t="s">
        <v>57</v>
      </c>
      <c r="F47" t="s">
        <v>105</v>
      </c>
      <c r="G47">
        <v>1955</v>
      </c>
    </row>
    <row r="48" spans="1:7" x14ac:dyDescent="0.35">
      <c r="A48" t="s">
        <v>106</v>
      </c>
      <c r="B48" s="1" t="str">
        <f>"643005592000001247"</f>
        <v>643005592000001247</v>
      </c>
      <c r="C48">
        <v>0.5</v>
      </c>
      <c r="D48" t="s">
        <v>8</v>
      </c>
      <c r="E48" t="s">
        <v>107</v>
      </c>
      <c r="F48" t="s">
        <v>108</v>
      </c>
      <c r="G48">
        <v>1909</v>
      </c>
    </row>
    <row r="49" spans="1:7" x14ac:dyDescent="0.35">
      <c r="A49" t="s">
        <v>109</v>
      </c>
      <c r="B49" s="1" t="str">
        <f>"643005592000000387"</f>
        <v>643005592000000387</v>
      </c>
      <c r="C49">
        <v>0.78</v>
      </c>
      <c r="D49" t="s">
        <v>8</v>
      </c>
      <c r="E49" t="s">
        <v>24</v>
      </c>
      <c r="F49" t="s">
        <v>92</v>
      </c>
      <c r="G49">
        <v>2007</v>
      </c>
    </row>
    <row r="50" spans="1:7" x14ac:dyDescent="0.35">
      <c r="A50" t="s">
        <v>110</v>
      </c>
      <c r="B50" s="1" t="str">
        <f>"643005592000002350"</f>
        <v>643005592000002350</v>
      </c>
      <c r="C50">
        <v>0.54</v>
      </c>
      <c r="D50" t="s">
        <v>8</v>
      </c>
      <c r="E50" t="s">
        <v>9</v>
      </c>
      <c r="F50" t="s">
        <v>10</v>
      </c>
      <c r="G50">
        <v>1943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Fingrid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Vilkko Kirsi</dc:creator>
  <cp:lastModifiedBy>Salmivaara Kirsi</cp:lastModifiedBy>
  <dcterms:created xsi:type="dcterms:W3CDTF">2022-06-15T05:08:48Z</dcterms:created>
  <dcterms:modified xsi:type="dcterms:W3CDTF">2022-06-16T12:03:52Z</dcterms:modified>
</cp:coreProperties>
</file>